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Assess 12-4-13" sheetId="1" r:id="rId1"/>
  </sheets>
  <externalReferences>
    <externalReference r:id="rId2"/>
  </externalReferences>
  <definedNames>
    <definedName name="_xlnm.Print_Area" localSheetId="0">'Assess 12-4-13'!$A$1:$F$30</definedName>
  </definedNames>
  <calcPr calcId="145621"/>
</workbook>
</file>

<file path=xl/calcChain.xml><?xml version="1.0" encoding="utf-8"?>
<calcChain xmlns="http://schemas.openxmlformats.org/spreadsheetml/2006/main">
  <c r="D23" i="1" l="1"/>
  <c r="C23" i="1"/>
  <c r="B23" i="1"/>
  <c r="D15" i="1"/>
  <c r="E12" i="1" s="1"/>
  <c r="B15" i="1"/>
  <c r="E14" i="1"/>
  <c r="C14" i="1"/>
  <c r="C15" i="1" s="1"/>
  <c r="E13" i="1"/>
  <c r="C13" i="1"/>
  <c r="F13" i="1" s="1"/>
  <c r="C12" i="1"/>
  <c r="B5" i="1"/>
  <c r="D5" i="1" s="1"/>
  <c r="B4" i="1"/>
  <c r="D4" i="1" s="1"/>
  <c r="E21" i="1" l="1"/>
  <c r="F21" i="1" s="1"/>
  <c r="F12" i="1"/>
  <c r="E15" i="1"/>
  <c r="C28" i="1"/>
  <c r="C27" i="1"/>
  <c r="F14" i="1"/>
  <c r="C29" i="1" s="1"/>
  <c r="E22" i="1" l="1"/>
  <c r="F22" i="1" s="1"/>
  <c r="C30" i="1"/>
  <c r="F15" i="1"/>
  <c r="E20" i="1"/>
  <c r="E23" i="1" l="1"/>
  <c r="F23" i="1" s="1"/>
  <c r="F20" i="1"/>
</calcChain>
</file>

<file path=xl/sharedStrings.xml><?xml version="1.0" encoding="utf-8"?>
<sst xmlns="http://schemas.openxmlformats.org/spreadsheetml/2006/main" count="44" uniqueCount="27">
  <si>
    <t>SAU BUDGET ASSESSMENT FY 2015</t>
  </si>
  <si>
    <t>BUDGET</t>
  </si>
  <si>
    <t>REVENUES</t>
  </si>
  <si>
    <t>ASSESSMENT</t>
  </si>
  <si>
    <t>PROPOSED SAU BUDGET</t>
  </si>
  <si>
    <t>STATUTORY ALTERNATIVE BUDGET</t>
  </si>
  <si>
    <t>FORMULA DEFINED BY RSA 194-C:9</t>
  </si>
  <si>
    <t>2012-2013</t>
  </si>
  <si>
    <t>50/50</t>
  </si>
  <si>
    <t>EQUALIZED</t>
  </si>
  <si>
    <t>VALUATION</t>
  </si>
  <si>
    <t>A.D.M. Attend.</t>
  </si>
  <si>
    <t>PUPIL</t>
  </si>
  <si>
    <t>COMBINED</t>
  </si>
  <si>
    <t>DISTRICT</t>
  </si>
  <si>
    <t>%</t>
  </si>
  <si>
    <t>PUPILS</t>
  </si>
  <si>
    <t>Hillsboro-Deering</t>
  </si>
  <si>
    <t>Washington</t>
  </si>
  <si>
    <t>Windsor</t>
  </si>
  <si>
    <t>TOTALS:</t>
  </si>
  <si>
    <t>2011-2012</t>
  </si>
  <si>
    <t>2013-2014</t>
  </si>
  <si>
    <t>2014-2015</t>
  </si>
  <si>
    <t>% CH</t>
  </si>
  <si>
    <t>FY 2015 STATUTORY ALTERNATIVE BUDGET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</si>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</sst>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Fill="1"/>
    <xf numFmtId="0" fontId="0" fillId="0" borderId="0" xfId="0" applyFill="1"/>
    <xf numFmtId="6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10" fontId="0" fillId="0" borderId="0" xfId="0" applyNumberFormat="1" applyFill="1" applyBorder="1"/>
    <xf numFmtId="10" fontId="0" fillId="0" borderId="0" xfId="0" applyNumberFormat="1" applyFill="1"/>
    <xf numFmtId="10" fontId="0" fillId="0" borderId="0" xfId="0" applyNumberFormat="1" applyFont="1" applyFill="1" applyBorder="1"/>
  </cellXfs>
  <cellStyles count="4">
    <cellStyle name="Normal" xfId="0" builtinId="0"/>
    <cellStyle name="Normal 2" xfId="1"/>
    <cellStyle name="Normal 3" xfId="2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zShare/Business%20Office%20Spreadsheets/SAU%20%2334/FY2014-2015/2015%20SAU%20%20Budget%2012-5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15 Budget"/>
      <sheetName val="Narrative"/>
      <sheetName val="Assess"/>
      <sheetName val="Sheet3"/>
      <sheetName val="Salary"/>
      <sheetName val="Sheet1"/>
      <sheetName val="Assess 12-4-13"/>
      <sheetName val="Audit Bids"/>
    </sheetNames>
    <sheetDataSet>
      <sheetData sheetId="0">
        <row r="52">
          <cell r="E52">
            <v>1030830.4658534616</v>
          </cell>
          <cell r="H52">
            <v>1028285.0725199999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0"/>
  <sheetViews>
    <sheetView tabSelected="1" workbookViewId="0">
      <selection sqref="A1:F30"/>
    </sheetView>
  </sheetViews>
  <sheetFormatPr defaultRowHeight="15" x14ac:dyDescent="0.25"/>
  <cols>
    <col min="1" max="1" width="31" style="2" customWidth="1"/>
    <col min="2" max="5" width="14.5703125" style="2" customWidth="1"/>
    <col min="6" max="6" width="12.5703125" style="2" customWidth="1"/>
    <col min="7" max="16384" width="9.140625" style="2"/>
  </cols>
  <sheetData>
    <row r="1" spans="1:6" s="1" customFormat="1" ht="18.75" x14ac:dyDescent="0.3">
      <c r="A1" s="1" t="s">
        <v>0</v>
      </c>
    </row>
    <row r="3" spans="1:6" x14ac:dyDescent="0.25">
      <c r="B3" s="2" t="s">
        <v>1</v>
      </c>
      <c r="C3" s="2" t="s">
        <v>2</v>
      </c>
      <c r="D3" s="2" t="s">
        <v>3</v>
      </c>
    </row>
    <row r="4" spans="1:6" x14ac:dyDescent="0.25">
      <c r="A4" s="2" t="s">
        <v>4</v>
      </c>
      <c r="B4" s="3">
        <f>+'[1]FY 15 Budget'!E52</f>
        <v>1030830.4658534616</v>
      </c>
      <c r="C4" s="3">
        <v>60000</v>
      </c>
      <c r="D4" s="3">
        <f>B4-C4</f>
        <v>970830.46585346165</v>
      </c>
    </row>
    <row r="5" spans="1:6" x14ac:dyDescent="0.25">
      <c r="A5" s="2" t="s">
        <v>5</v>
      </c>
      <c r="B5" s="3">
        <f>+'[1]FY 15 Budget'!H52</f>
        <v>1028285.0725199999</v>
      </c>
      <c r="C5" s="3">
        <v>60000</v>
      </c>
      <c r="D5" s="3">
        <f>B5-C5</f>
        <v>968285.07251999993</v>
      </c>
    </row>
    <row r="7" spans="1:6" x14ac:dyDescent="0.25">
      <c r="A7" s="2" t="s">
        <v>6</v>
      </c>
    </row>
    <row r="9" spans="1:6" x14ac:dyDescent="0.25">
      <c r="B9" s="4">
        <v>2012</v>
      </c>
      <c r="C9" s="5"/>
      <c r="D9" s="6" t="s">
        <v>7</v>
      </c>
      <c r="E9" s="6"/>
      <c r="F9" s="6" t="s">
        <v>8</v>
      </c>
    </row>
    <row r="10" spans="1:6" x14ac:dyDescent="0.25">
      <c r="B10" s="6" t="s">
        <v>9</v>
      </c>
      <c r="C10" s="5" t="s">
        <v>10</v>
      </c>
      <c r="D10" s="6" t="s">
        <v>11</v>
      </c>
      <c r="E10" s="6" t="s">
        <v>12</v>
      </c>
      <c r="F10" s="6" t="s">
        <v>13</v>
      </c>
    </row>
    <row r="11" spans="1:6" x14ac:dyDescent="0.25">
      <c r="A11" s="2" t="s">
        <v>14</v>
      </c>
      <c r="B11" s="2" t="s">
        <v>10</v>
      </c>
      <c r="C11" s="7" t="s">
        <v>15</v>
      </c>
      <c r="D11" s="6" t="s">
        <v>16</v>
      </c>
      <c r="E11" s="2" t="s">
        <v>15</v>
      </c>
      <c r="F11" s="2" t="s">
        <v>15</v>
      </c>
    </row>
    <row r="12" spans="1:6" x14ac:dyDescent="0.25">
      <c r="A12" s="2" t="s">
        <v>17</v>
      </c>
      <c r="B12" s="3">
        <v>657378246</v>
      </c>
      <c r="C12" s="8">
        <f>B12/B15</f>
        <v>0.7354003645636944</v>
      </c>
      <c r="D12" s="2">
        <v>1217.43</v>
      </c>
      <c r="E12" s="9">
        <f>D12/D15</f>
        <v>0.96392687194672966</v>
      </c>
      <c r="F12" s="9">
        <f>(C12+E12)/2</f>
        <v>0.84966361825521197</v>
      </c>
    </row>
    <row r="13" spans="1:6" x14ac:dyDescent="0.25">
      <c r="A13" s="2" t="s">
        <v>18</v>
      </c>
      <c r="B13" s="3">
        <v>210217133</v>
      </c>
      <c r="C13" s="8">
        <f>B13/B15</f>
        <v>0.23516713123137731</v>
      </c>
      <c r="D13" s="2">
        <v>45.56</v>
      </c>
      <c r="E13" s="9">
        <f>D13/D15</f>
        <v>3.6073128053270419E-2</v>
      </c>
      <c r="F13" s="9">
        <f t="shared" ref="F13:F14" si="0">(C13+E13)/2</f>
        <v>0.13562012964232387</v>
      </c>
    </row>
    <row r="14" spans="1:6" x14ac:dyDescent="0.25">
      <c r="A14" s="2" t="s">
        <v>19</v>
      </c>
      <c r="B14" s="3">
        <v>26309870</v>
      </c>
      <c r="C14" s="8">
        <f>B14/B15</f>
        <v>2.9432504204928323E-2</v>
      </c>
      <c r="D14" s="2">
        <v>0</v>
      </c>
      <c r="E14" s="9">
        <f>D14/D15</f>
        <v>0</v>
      </c>
      <c r="F14" s="9">
        <f t="shared" si="0"/>
        <v>1.4716252102464161E-2</v>
      </c>
    </row>
    <row r="15" spans="1:6" x14ac:dyDescent="0.25">
      <c r="A15" s="2" t="s">
        <v>20</v>
      </c>
      <c r="B15" s="3">
        <f>SUM(B12:B14)</f>
        <v>893905249</v>
      </c>
      <c r="C15" s="10">
        <f>SUM(C12:C14)</f>
        <v>1</v>
      </c>
      <c r="D15" s="2">
        <f>SUM(D12:D14)</f>
        <v>1262.99</v>
      </c>
      <c r="E15" s="9">
        <f>SUM(E12:E14)</f>
        <v>1</v>
      </c>
      <c r="F15" s="9">
        <f>SUM(F12:F14)</f>
        <v>1</v>
      </c>
    </row>
    <row r="16" spans="1:6" x14ac:dyDescent="0.25">
      <c r="C16" s="7"/>
    </row>
    <row r="18" spans="1:7" x14ac:dyDescent="0.25">
      <c r="B18" s="6" t="s">
        <v>21</v>
      </c>
      <c r="C18" s="6" t="s">
        <v>7</v>
      </c>
      <c r="D18" s="6" t="s">
        <v>22</v>
      </c>
      <c r="E18" s="6" t="s">
        <v>23</v>
      </c>
      <c r="F18" s="6"/>
    </row>
    <row r="19" spans="1:7" x14ac:dyDescent="0.25">
      <c r="A19" s="2" t="s">
        <v>14</v>
      </c>
      <c r="B19" s="6" t="s">
        <v>3</v>
      </c>
      <c r="C19" s="6" t="s">
        <v>3</v>
      </c>
      <c r="D19" s="6" t="s">
        <v>3</v>
      </c>
      <c r="E19" s="6" t="s">
        <v>3</v>
      </c>
      <c r="F19" s="6" t="s">
        <v>24</v>
      </c>
    </row>
    <row r="20" spans="1:7" x14ac:dyDescent="0.25">
      <c r="A20" s="2" t="s">
        <v>17</v>
      </c>
      <c r="B20" s="3">
        <v>824821</v>
      </c>
      <c r="C20" s="3">
        <v>809346</v>
      </c>
      <c r="D20" s="3">
        <v>804728</v>
      </c>
      <c r="E20" s="3">
        <f>D4*F12</f>
        <v>824879.32632944523</v>
      </c>
      <c r="F20" s="9">
        <f>(E20-D20)/D20</f>
        <v>2.5041164628850039E-2</v>
      </c>
      <c r="G20" s="3"/>
    </row>
    <row r="21" spans="1:7" x14ac:dyDescent="0.25">
      <c r="A21" s="2" t="s">
        <v>18</v>
      </c>
      <c r="B21" s="3">
        <v>140339</v>
      </c>
      <c r="C21" s="3">
        <v>145007</v>
      </c>
      <c r="D21" s="3">
        <v>148144</v>
      </c>
      <c r="E21" s="3">
        <f>D4*F13</f>
        <v>131664.15363976415</v>
      </c>
      <c r="F21" s="9">
        <f>(E21-D21)/D21</f>
        <v>-0.11124207770976788</v>
      </c>
      <c r="G21" s="3"/>
    </row>
    <row r="22" spans="1:7" x14ac:dyDescent="0.25">
      <c r="A22" s="2" t="s">
        <v>19</v>
      </c>
      <c r="B22" s="3">
        <v>16932</v>
      </c>
      <c r="C22" s="3">
        <v>12739</v>
      </c>
      <c r="D22" s="3">
        <v>14219</v>
      </c>
      <c r="E22" s="3">
        <f>D4*F14</f>
        <v>14286.985884252266</v>
      </c>
      <c r="F22" s="9">
        <f>(E22-D22)/D22</f>
        <v>4.7813407590031835E-3</v>
      </c>
      <c r="G22" s="3"/>
    </row>
    <row r="23" spans="1:7" x14ac:dyDescent="0.25">
      <c r="A23" s="2" t="s">
        <v>20</v>
      </c>
      <c r="B23" s="3">
        <f>SUM(B20:B22)</f>
        <v>982092</v>
      </c>
      <c r="C23" s="3">
        <f>SUM(C20:C22)</f>
        <v>967092</v>
      </c>
      <c r="D23" s="3">
        <f>SUM(D20:D22)</f>
        <v>967091</v>
      </c>
      <c r="E23" s="3">
        <f>SUM(E20:E22)</f>
        <v>970830.46585346165</v>
      </c>
      <c r="F23" s="9">
        <f>(E23-D23)/D23</f>
        <v>3.8667155970447935E-3</v>
      </c>
      <c r="G23" s="3"/>
    </row>
    <row r="26" spans="1:7" x14ac:dyDescent="0.25">
      <c r="A26" s="2" t="s">
        <v>14</v>
      </c>
      <c r="C26" s="2" t="s">
        <v>25</v>
      </c>
    </row>
    <row r="27" spans="1:7" x14ac:dyDescent="0.25">
      <c r="A27" s="2" t="s">
        <v>17</v>
      </c>
      <c r="B27" s="3"/>
      <c r="C27" s="3">
        <f>D5*F12</f>
        <v>822716.59821985348</v>
      </c>
      <c r="D27" s="3"/>
    </row>
    <row r="28" spans="1:7" x14ac:dyDescent="0.25">
      <c r="A28" s="2" t="s">
        <v>18</v>
      </c>
      <c r="B28" s="3"/>
      <c r="C28" s="3">
        <f>D5*F13</f>
        <v>131318.94706588937</v>
      </c>
      <c r="D28" s="3"/>
    </row>
    <row r="29" spans="1:7" x14ac:dyDescent="0.25">
      <c r="A29" s="2" t="s">
        <v>19</v>
      </c>
      <c r="B29" s="3"/>
      <c r="C29" s="3">
        <f>D5*F14</f>
        <v>14249.527234257112</v>
      </c>
      <c r="D29" s="3"/>
    </row>
    <row r="30" spans="1:7" x14ac:dyDescent="0.25">
      <c r="A30" s="2" t="s">
        <v>26</v>
      </c>
      <c r="B30" s="3"/>
      <c r="C30" s="3">
        <f>SUM(C27:C29)</f>
        <v>968285.07251999993</v>
      </c>
      <c r="D30" s="3"/>
    </row>
  </sheetData>
  <pageMargins left="0" right="0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Assess 12-4-13</vt:lpstr>
      <vt:lpstr>'Assess 12-4-13'!Print_Area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Mogan</dc:creator>
  <cp:lastModifiedBy>Carol Fogarty</cp:lastModifiedBy>
  <cp:lastPrinted>2014-02-06T19:24:12Z</cp:lastPrinted>
  <dcterms:created xsi:type="dcterms:W3CDTF">2014-01-16T19:54:41Z</dcterms:created>
  <dcterms:modified xsi:type="dcterms:W3CDTF">2014-02-06T19:24:26Z</dcterms:modified>
</cp:coreProperties>
</file>